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W:\Zaopatrzenie\MONIKA 2017,2018\ZDROWY PRACOWNIK\ZAPYTANIA OFERTOWE - STAROSTWO\ZAD. NR 1 USŁUGI ZDROWOTNE\"/>
    </mc:Choice>
  </mc:AlternateContent>
  <xr:revisionPtr revIDLastSave="0" documentId="13_ncr:1_{5073C0E1-6342-4265-9FE4-71DB629596B2}" xr6:coauthVersionLast="47" xr6:coauthVersionMax="47" xr10:uidLastSave="{00000000-0000-0000-0000-000000000000}"/>
  <bookViews>
    <workbookView xWindow="-120" yWindow="-120" windowWidth="29040" windowHeight="17640" activeTab="2" xr2:uid="{00000000-000D-0000-FFFF-FFFF00000000}"/>
  </bookViews>
  <sheets>
    <sheet name="Pakiet badań 137 osób" sheetId="1" r:id="rId1"/>
    <sheet name="Mammografia i prostata" sheetId="3" r:id="rId2"/>
    <sheet name="Konsultacje" sheetId="4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4" l="1"/>
  <c r="E10" i="4" s="1"/>
  <c r="E11" i="4" s="1"/>
  <c r="C5" i="4" a="1"/>
  <c r="C5" i="4" s="1"/>
  <c r="E5" i="4" s="1"/>
  <c r="E6" i="4" s="1"/>
  <c r="D11" i="4"/>
  <c r="A10" i="4"/>
  <c r="D6" i="4"/>
  <c r="A5" i="4"/>
  <c r="A10" i="3"/>
  <c r="D11" i="3"/>
  <c r="E10" i="3"/>
  <c r="E11" i="3" s="1"/>
  <c r="D6" i="3"/>
  <c r="E5" i="3"/>
  <c r="A5" i="3"/>
  <c r="D18" i="1"/>
  <c r="E6" i="1"/>
  <c r="E7" i="1"/>
  <c r="E8" i="1"/>
  <c r="E9" i="1"/>
  <c r="E10" i="1"/>
  <c r="E11" i="1"/>
  <c r="E12" i="1"/>
  <c r="E13" i="1"/>
  <c r="E14" i="1"/>
  <c r="E15" i="1"/>
  <c r="E16" i="1"/>
  <c r="E17" i="1"/>
  <c r="E5" i="1"/>
  <c r="A6" i="1"/>
  <c r="A7" i="1"/>
  <c r="A8" i="1"/>
  <c r="A9" i="1"/>
  <c r="A10" i="1"/>
  <c r="A11" i="1"/>
  <c r="A12" i="1"/>
  <c r="A13" i="1"/>
  <c r="A14" i="1"/>
  <c r="A15" i="1"/>
  <c r="A16" i="1"/>
  <c r="A17" i="1"/>
  <c r="A5" i="1"/>
  <c r="E18" i="1" l="1"/>
  <c r="E6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<sst xmlns="http://schemas.openxmlformats.org/spreadsheetml/2006/main" count="56" uniqueCount="26">
  <si>
    <t>Lp.</t>
  </si>
  <si>
    <t>Nazwa badania</t>
  </si>
  <si>
    <t>Przewidywana ilość badań</t>
  </si>
  <si>
    <t>Cena jednostkowa netto</t>
  </si>
  <si>
    <t>Wartośc netto</t>
  </si>
  <si>
    <t>ALT</t>
  </si>
  <si>
    <t>AST</t>
  </si>
  <si>
    <t>Cholesterol całkowity</t>
  </si>
  <si>
    <t>Keratynina</t>
  </si>
  <si>
    <t>Triglicerydy</t>
  </si>
  <si>
    <t>HDL</t>
  </si>
  <si>
    <t>LDL</t>
  </si>
  <si>
    <t>Morfologia</t>
  </si>
  <si>
    <t>Glukoza</t>
  </si>
  <si>
    <t>Kwas moczowy</t>
  </si>
  <si>
    <t>Ogólne badanie moczu</t>
  </si>
  <si>
    <t>RTG klatki piersiowej</t>
  </si>
  <si>
    <t>RTG płuc</t>
  </si>
  <si>
    <t>Data i podpis osoby upoważnionej do reprezentowania Wykonawcy</t>
  </si>
  <si>
    <t>Badanie mammograficzne</t>
  </si>
  <si>
    <t>FORMULARZ CENOWY</t>
  </si>
  <si>
    <t>Rezonans magnetyczny prostaty</t>
  </si>
  <si>
    <t>Konsultacje specjalistyczne</t>
  </si>
  <si>
    <t>Konsultacje lekarz medycyny pracy</t>
  </si>
  <si>
    <t>Łącznie</t>
  </si>
  <si>
    <t>Załacznik nr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</si>
</sst>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Calibri Light"/>
      <family val="2"/>
      <charset val="238"/>
      <scheme val="major"/>
    </font>
    <font>
      <b/>
      <sz val="12"/>
      <color theme="1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/>
    <xf numFmtId="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</cellXfs>
  <cellStyles count="1">
    <cellStyle name="Normalny" xfId="0" builtinId="0"/>
  </cellStyles>
  <dxfs count="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charset val="238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charset val="238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charset val="238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charset val="238"/>
        <scheme val="maj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9B0FA4-3CA1-4ABA-A28D-FD39A18D88BF}" name="Tabela1" displayName="Tabela1" ref="A4:E18" totalsRowCount="1" headerRowDxfId="59" dataDxfId="58">
  <autoFilter ref="A4:E17" xr:uid="{FC9B0FA4-3CA1-4ABA-A28D-FD39A18D88BF}"/>
  <tableColumns count="5">
    <tableColumn id="1" xr3:uid="{20309454-244F-4244-95DF-9E5B48C1B08E}" name="Lp." dataDxfId="57" totalsRowDxfId="56">
      <calculatedColumnFormula>ROW()-4</calculatedColumnFormula>
    </tableColumn>
    <tableColumn id="2" xr3:uid="{CCAEE694-0F59-4618-9862-BE103A4B457F}" name="Nazwa badania" totalsRowLabel="Łącznie" dataDxfId="55" totalsRowDxfId="54"/>
    <tableColumn id="3" xr3:uid="{41639701-7896-42E1-A006-EC9971DC83F6}" name="Przewidywana ilość badań" dataDxfId="53" totalsRowDxfId="52"/>
    <tableColumn id="4" xr3:uid="{F074BB25-2C62-465C-8DD3-5DE1E2D55DA7}" name="Cena jednostkowa netto" totalsRowFunction="sum" dataDxfId="51" totalsRowDxfId="50"/>
    <tableColumn id="5" xr3:uid="{C8351688-2CDD-4AB4-BE6F-CF635D23F8D6}" name="Wartośc netto" totalsRowFunction="sum" dataDxfId="49" totalsRowDxfId="48">
      <calculatedColumnFormula>Tabela1[[#This Row],[Przewidywana ilość badań]]*Tabela1[[#This Row],[Cena jednostkowa netto]]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01553CF-135C-4848-A186-7C286DDC85BF}" name="Tabela13" displayName="Tabela13" ref="A4:E6" totalsRowCount="1" headerRowDxfId="47" dataDxfId="46">
  <autoFilter ref="A4:E5" xr:uid="{FC9B0FA4-3CA1-4ABA-A28D-FD39A18D88BF}"/>
  <tableColumns count="5">
    <tableColumn id="1" xr3:uid="{B3EE412A-6DF9-4A68-A01C-862AB4978285}" name="Lp." dataDxfId="45" totalsRowDxfId="44">
      <calculatedColumnFormula>ROW()-4</calculatedColumnFormula>
    </tableColumn>
    <tableColumn id="2" xr3:uid="{C3ABDFC7-E4E1-43E9-A281-907A5EAFB887}" name="Nazwa badania" totalsRowLabel="Łącznie" dataDxfId="43" totalsRowDxfId="42"/>
    <tableColumn id="3" xr3:uid="{5521EF85-4501-467B-B380-E9F341167252}" name="Przewidywana ilość badań" dataDxfId="41" totalsRowDxfId="40"/>
    <tableColumn id="4" xr3:uid="{68B71135-FE57-4C25-9AB8-24EA65F06B2E}" name="Cena jednostkowa netto" totalsRowFunction="sum" dataDxfId="39" totalsRowDxfId="38"/>
    <tableColumn id="5" xr3:uid="{BD7F8D7B-CBF2-4054-8B50-2A379BDC25F1}" name="Wartośc netto" totalsRowFunction="sum" dataDxfId="37" totalsRowDxfId="36">
      <calculatedColumnFormula>Tabela13[[#This Row],[Przewidywana ilość badań]]*Tabela13[[#This Row],[Cena jednostkowa netto]]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B6CC57E-9DE9-4670-935F-8E5B8E4F6597}" name="Tabela134" displayName="Tabela134" ref="A9:E11" totalsRowCount="1" headerRowDxfId="35" dataDxfId="34">
  <autoFilter ref="A9:E10" xr:uid="{5B6CC57E-9DE9-4670-935F-8E5B8E4F6597}"/>
  <tableColumns count="5">
    <tableColumn id="1" xr3:uid="{DC59121D-7B43-4689-8AA8-D2A74D38AEFD}" name="Lp." dataDxfId="33" totalsRowDxfId="32">
      <calculatedColumnFormula>ROW()-9</calculatedColumnFormula>
    </tableColumn>
    <tableColumn id="2" xr3:uid="{5C646573-5E19-491B-AE0D-1BE08703D197}" name="Nazwa badania" totalsRowLabel="Łącznie" dataDxfId="31" totalsRowDxfId="30"/>
    <tableColumn id="3" xr3:uid="{8CC5584F-4E08-413E-9D41-708EC1AE230F}" name="Przewidywana ilość badań" dataDxfId="29" totalsRowDxfId="28"/>
    <tableColumn id="4" xr3:uid="{9F186BFD-32B3-43D0-B5CF-3CDABB1B0CD1}" name="Cena jednostkowa netto" totalsRowFunction="sum" dataDxfId="27" totalsRowDxfId="26"/>
    <tableColumn id="5" xr3:uid="{2F4D3877-89AB-4AFD-B4AE-363962ED6CE1}" name="Wartośc netto" totalsRowFunction="sum" dataDxfId="25" totalsRowDxfId="24">
      <calculatedColumnFormula>Tabela134[[#This Row],[Przewidywana ilość badań]]*Tabela134[[#This Row],[Cena jednostkowa netto]]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2C1724D-313F-4A09-B26E-42AD165CE9BA}" name="Tabela135" displayName="Tabela135" ref="A4:E6" totalsRowCount="1" headerRowDxfId="23" dataDxfId="22">
  <autoFilter ref="A4:E5" xr:uid="{FC9B0FA4-3CA1-4ABA-A28D-FD39A18D88BF}"/>
  <tableColumns count="5">
    <tableColumn id="1" xr3:uid="{1EE0B316-5A48-4D1A-B912-98485F737BFD}" name="Lp." dataDxfId="21" totalsRowDxfId="20">
      <calculatedColumnFormula>ROW()-4</calculatedColumnFormula>
    </tableColumn>
    <tableColumn id="2" xr3:uid="{B4934615-11C2-4993-827D-F1E2F9DA6003}" name="Nazwa badania" totalsRowLabel="Łącznie" dataDxfId="19" totalsRowDxfId="18"/>
    <tableColumn id="3" xr3:uid="{C89C3DA0-5164-44A3-8198-9903DA223EB6}" name="Przewidywana ilość badań" dataDxfId="17" totalsRowDxfId="16">
      <calculatedColumnFormula array="1">Tabela13[[#This Row],[Przewidywana ilość badań]]+Tabela134[Przewidywana ilość badań]</calculatedColumnFormula>
    </tableColumn>
    <tableColumn id="4" xr3:uid="{4B56880B-E08D-4A77-9D2E-48EA6C2E8020}" name="Cena jednostkowa netto" totalsRowFunction="sum" dataDxfId="15" totalsRowDxfId="14"/>
    <tableColumn id="5" xr3:uid="{79A3B701-CF4B-47C8-B88C-258E83FFFD64}" name="Wartośc netto" totalsRowFunction="sum" dataDxfId="13" totalsRowDxfId="12">
      <calculatedColumnFormula>Tabela135[[#This Row],[Przewidywana ilość badań]]*Tabela135[[#This Row],[Cena jednostkowa netto]]</calculatedColumnFormula>
    </tableColumn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9AA251B-C402-4474-88AC-BD9C0AEE923B}" name="Tabela1346" displayName="Tabela1346" ref="A9:E11" totalsRowCount="1" headerRowDxfId="11" dataDxfId="10">
  <autoFilter ref="A9:E10" xr:uid="{5B6CC57E-9DE9-4670-935F-8E5B8E4F6597}"/>
  <tableColumns count="5">
    <tableColumn id="1" xr3:uid="{7BAE113B-927E-43BF-B121-406D7AE4D396}" name="Lp." dataDxfId="9" totalsRowDxfId="8">
      <calculatedColumnFormula>ROW()-9</calculatedColumnFormula>
    </tableColumn>
    <tableColumn id="2" xr3:uid="{6A70AAA1-F46B-484C-9694-08DC50A05E3E}" name="Nazwa badania" totalsRowLabel="Łącznie" dataDxfId="7" totalsRowDxfId="6"/>
    <tableColumn id="3" xr3:uid="{846A4418-C23F-4A63-877F-116E7607F178}" name="Przewidywana ilość badań" dataDxfId="5" totalsRowDxfId="4">
      <calculatedColumnFormula>'Pakiet badań 137 osób'!C5</calculatedColumnFormula>
    </tableColumn>
    <tableColumn id="4" xr3:uid="{B51BB6DD-CBC7-406E-B0D1-8073EF22C813}" name="Cena jednostkowa netto" totalsRowFunction="sum" dataDxfId="3" totalsRowDxfId="2"/>
    <tableColumn id="5" xr3:uid="{C5B233F8-9251-4133-AB54-C0B8D66AB288}" name="Wartośc netto" totalsRowFunction="sum" dataDxfId="1" totalsRowDxfId="0">
      <calculatedColumnFormula>Tabela1346[[#This Row],[Przewidywana ilość badań]]*Tabela1346[[#This Row],[Cena jednostkowa netto]]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view="pageLayout" zoomScaleNormal="100" workbookViewId="0">
      <selection activeCell="F1" sqref="F1:H1"/>
    </sheetView>
  </sheetViews>
  <sheetFormatPr defaultRowHeight="15" x14ac:dyDescent="0.25"/>
  <cols>
    <col min="2" max="2" width="24.5703125" customWidth="1"/>
    <col min="3" max="3" width="19.28515625" customWidth="1"/>
    <col min="4" max="4" width="23.7109375" customWidth="1"/>
    <col min="5" max="5" width="19.85546875" customWidth="1"/>
  </cols>
  <sheetData>
    <row r="1" spans="1:14" ht="15.75" x14ac:dyDescent="0.25">
      <c r="A1" s="1"/>
      <c r="B1" s="1"/>
      <c r="C1" s="1"/>
      <c r="D1" s="1"/>
      <c r="E1" s="1"/>
      <c r="F1" s="11" t="s">
        <v>25</v>
      </c>
      <c r="G1" s="11"/>
      <c r="H1" s="11"/>
      <c r="I1" s="1"/>
      <c r="J1" s="1"/>
      <c r="K1" s="1"/>
      <c r="L1" s="1"/>
      <c r="M1" s="1"/>
      <c r="N1" s="1"/>
    </row>
    <row r="2" spans="1:14" ht="15.75" x14ac:dyDescent="0.25">
      <c r="A2" s="12" t="s">
        <v>20</v>
      </c>
      <c r="B2" s="12"/>
      <c r="C2" s="12"/>
      <c r="D2" s="12"/>
      <c r="E2" s="12"/>
      <c r="F2" s="12"/>
      <c r="G2" s="12"/>
      <c r="H2" s="12"/>
      <c r="I2" s="1"/>
      <c r="J2" s="1"/>
      <c r="K2" s="1"/>
      <c r="L2" s="1"/>
      <c r="M2" s="1"/>
      <c r="N2" s="1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31.5" x14ac:dyDescent="0.25">
      <c r="A4" s="4" t="s">
        <v>0</v>
      </c>
      <c r="B4" s="4" t="s">
        <v>1</v>
      </c>
      <c r="C4" s="5" t="s">
        <v>2</v>
      </c>
      <c r="D4" s="5" t="s">
        <v>3</v>
      </c>
      <c r="E4" s="4" t="s">
        <v>4</v>
      </c>
      <c r="F4" s="1"/>
      <c r="G4" s="1"/>
      <c r="H4" s="1"/>
      <c r="I4" s="1"/>
      <c r="J4" s="1"/>
      <c r="K4" s="1"/>
      <c r="L4" s="1"/>
      <c r="M4" s="1"/>
      <c r="N4" s="1"/>
    </row>
    <row r="5" spans="1:14" ht="15.75" x14ac:dyDescent="0.25">
      <c r="A5" s="3">
        <f>ROW()-4</f>
        <v>1</v>
      </c>
      <c r="B5" s="1" t="s">
        <v>5</v>
      </c>
      <c r="C5" s="3">
        <v>137</v>
      </c>
      <c r="D5" s="6"/>
      <c r="E5" s="6">
        <f>Tabela1[[#This Row],[Przewidywana ilość badań]]*Tabela1[[#This Row],[Cena jednostkowa netto]]</f>
        <v>0</v>
      </c>
      <c r="F5" s="1"/>
      <c r="G5" s="1"/>
      <c r="H5" s="1"/>
      <c r="I5" s="1"/>
      <c r="J5" s="1"/>
      <c r="K5" s="1"/>
      <c r="L5" s="1"/>
      <c r="M5" s="1"/>
      <c r="N5" s="1"/>
    </row>
    <row r="6" spans="1:14" ht="15.75" x14ac:dyDescent="0.25">
      <c r="A6" s="3">
        <f t="shared" ref="A6:A17" si="0">ROW()-4</f>
        <v>2</v>
      </c>
      <c r="B6" s="1" t="s">
        <v>6</v>
      </c>
      <c r="C6" s="3">
        <v>137</v>
      </c>
      <c r="D6" s="6"/>
      <c r="E6" s="6">
        <f>Tabela1[[#This Row],[Przewidywana ilość badań]]*Tabela1[[#This Row],[Cena jednostkowa netto]]</f>
        <v>0</v>
      </c>
      <c r="F6" s="1"/>
      <c r="G6" s="1"/>
      <c r="H6" s="1"/>
      <c r="I6" s="1"/>
      <c r="J6" s="1"/>
      <c r="K6" s="1"/>
      <c r="L6" s="1"/>
      <c r="M6" s="1"/>
      <c r="N6" s="1"/>
    </row>
    <row r="7" spans="1:14" ht="15.75" x14ac:dyDescent="0.25">
      <c r="A7" s="3">
        <f t="shared" si="0"/>
        <v>3</v>
      </c>
      <c r="B7" s="1" t="s">
        <v>7</v>
      </c>
      <c r="C7" s="3">
        <v>137</v>
      </c>
      <c r="D7" s="6"/>
      <c r="E7" s="6">
        <f>Tabela1[[#This Row],[Przewidywana ilość badań]]*Tabela1[[#This Row],[Cena jednostkowa netto]]</f>
        <v>0</v>
      </c>
      <c r="F7" s="1"/>
      <c r="G7" s="1"/>
      <c r="H7" s="1"/>
      <c r="I7" s="1"/>
      <c r="J7" s="1"/>
      <c r="K7" s="1"/>
      <c r="L7" s="1"/>
      <c r="M7" s="1"/>
      <c r="N7" s="1"/>
    </row>
    <row r="8" spans="1:14" ht="15.75" x14ac:dyDescent="0.25">
      <c r="A8" s="3">
        <f t="shared" si="0"/>
        <v>4</v>
      </c>
      <c r="B8" s="1" t="s">
        <v>8</v>
      </c>
      <c r="C8" s="3">
        <v>137</v>
      </c>
      <c r="D8" s="6"/>
      <c r="E8" s="6">
        <f>Tabela1[[#This Row],[Przewidywana ilość badań]]*Tabela1[[#This Row],[Cena jednostkowa netto]]</f>
        <v>0</v>
      </c>
      <c r="F8" s="1"/>
      <c r="G8" s="1"/>
      <c r="H8" s="1"/>
      <c r="I8" s="1"/>
      <c r="J8" s="1"/>
      <c r="K8" s="1"/>
      <c r="L8" s="1"/>
      <c r="M8" s="1"/>
      <c r="N8" s="1"/>
    </row>
    <row r="9" spans="1:14" ht="15.75" x14ac:dyDescent="0.25">
      <c r="A9" s="3">
        <f t="shared" si="0"/>
        <v>5</v>
      </c>
      <c r="B9" s="1" t="s">
        <v>9</v>
      </c>
      <c r="C9" s="3">
        <v>137</v>
      </c>
      <c r="D9" s="6"/>
      <c r="E9" s="6">
        <f>Tabela1[[#This Row],[Przewidywana ilość badań]]*Tabela1[[#This Row],[Cena jednostkowa netto]]</f>
        <v>0</v>
      </c>
      <c r="F9" s="1"/>
      <c r="G9" s="1"/>
      <c r="H9" s="1"/>
      <c r="I9" s="1"/>
      <c r="J9" s="1"/>
      <c r="K9" s="1"/>
      <c r="L9" s="1"/>
      <c r="M9" s="1"/>
      <c r="N9" s="1"/>
    </row>
    <row r="10" spans="1:14" ht="15.75" x14ac:dyDescent="0.25">
      <c r="A10" s="3">
        <f t="shared" si="0"/>
        <v>6</v>
      </c>
      <c r="B10" s="1" t="s">
        <v>10</v>
      </c>
      <c r="C10" s="3">
        <v>137</v>
      </c>
      <c r="D10" s="6"/>
      <c r="E10" s="6">
        <f>Tabela1[[#This Row],[Przewidywana ilość badań]]*Tabela1[[#This Row],[Cena jednostkowa netto]]</f>
        <v>0</v>
      </c>
      <c r="F10" s="1"/>
      <c r="G10" s="1"/>
      <c r="H10" s="1"/>
      <c r="I10" s="1"/>
      <c r="J10" s="1"/>
      <c r="K10" s="1"/>
      <c r="L10" s="1"/>
      <c r="M10" s="1"/>
      <c r="N10" s="1"/>
    </row>
    <row r="11" spans="1:14" ht="15.75" x14ac:dyDescent="0.25">
      <c r="A11" s="3">
        <f t="shared" si="0"/>
        <v>7</v>
      </c>
      <c r="B11" s="1" t="s">
        <v>11</v>
      </c>
      <c r="C11" s="3">
        <v>137</v>
      </c>
      <c r="D11" s="6"/>
      <c r="E11" s="6">
        <f>Tabela1[[#This Row],[Przewidywana ilość badań]]*Tabela1[[#This Row],[Cena jednostkowa netto]]</f>
        <v>0</v>
      </c>
      <c r="F11" s="1"/>
      <c r="G11" s="1"/>
      <c r="H11" s="1"/>
      <c r="I11" s="1"/>
      <c r="J11" s="1"/>
      <c r="K11" s="1"/>
      <c r="L11" s="1"/>
      <c r="M11" s="1"/>
      <c r="N11" s="1"/>
    </row>
    <row r="12" spans="1:14" ht="15.75" x14ac:dyDescent="0.25">
      <c r="A12" s="3">
        <f t="shared" si="0"/>
        <v>8</v>
      </c>
      <c r="B12" s="1" t="s">
        <v>12</v>
      </c>
      <c r="C12" s="3">
        <v>137</v>
      </c>
      <c r="D12" s="6"/>
      <c r="E12" s="6">
        <f>Tabela1[[#This Row],[Przewidywana ilość badań]]*Tabela1[[#This Row],[Cena jednostkowa netto]]</f>
        <v>0</v>
      </c>
      <c r="F12" s="1"/>
      <c r="G12" s="1"/>
      <c r="H12" s="1"/>
      <c r="I12" s="1"/>
      <c r="J12" s="1"/>
      <c r="K12" s="1"/>
      <c r="L12" s="1"/>
      <c r="M12" s="1"/>
      <c r="N12" s="1"/>
    </row>
    <row r="13" spans="1:14" ht="15.75" x14ac:dyDescent="0.25">
      <c r="A13" s="3">
        <f t="shared" si="0"/>
        <v>9</v>
      </c>
      <c r="B13" s="1" t="s">
        <v>13</v>
      </c>
      <c r="C13" s="3">
        <v>137</v>
      </c>
      <c r="D13" s="6"/>
      <c r="E13" s="6">
        <f>Tabela1[[#This Row],[Przewidywana ilość badań]]*Tabela1[[#This Row],[Cena jednostkowa netto]]</f>
        <v>0</v>
      </c>
      <c r="F13" s="1"/>
      <c r="G13" s="1"/>
      <c r="H13" s="1"/>
      <c r="I13" s="1"/>
      <c r="J13" s="1"/>
      <c r="K13" s="1"/>
      <c r="L13" s="1"/>
      <c r="M13" s="1"/>
      <c r="N13" s="1"/>
    </row>
    <row r="14" spans="1:14" ht="15.75" x14ac:dyDescent="0.25">
      <c r="A14" s="3">
        <f t="shared" si="0"/>
        <v>10</v>
      </c>
      <c r="B14" s="1" t="s">
        <v>14</v>
      </c>
      <c r="C14" s="3">
        <v>137</v>
      </c>
      <c r="D14" s="6"/>
      <c r="E14" s="6">
        <f>Tabela1[[#This Row],[Przewidywana ilość badań]]*Tabela1[[#This Row],[Cena jednostkowa netto]]</f>
        <v>0</v>
      </c>
      <c r="F14" s="1"/>
      <c r="G14" s="1"/>
      <c r="H14" s="1"/>
      <c r="I14" s="1"/>
      <c r="J14" s="1"/>
      <c r="K14" s="1"/>
      <c r="L14" s="1"/>
      <c r="M14" s="1"/>
      <c r="N14" s="1"/>
    </row>
    <row r="15" spans="1:14" ht="15.75" x14ac:dyDescent="0.25">
      <c r="A15" s="3">
        <f t="shared" si="0"/>
        <v>11</v>
      </c>
      <c r="B15" s="1" t="s">
        <v>15</v>
      </c>
      <c r="C15" s="3">
        <v>137</v>
      </c>
      <c r="D15" s="6"/>
      <c r="E15" s="6">
        <f>Tabela1[[#This Row],[Przewidywana ilość badań]]*Tabela1[[#This Row],[Cena jednostkowa netto]]</f>
        <v>0</v>
      </c>
      <c r="F15" s="1"/>
      <c r="G15" s="1"/>
      <c r="H15" s="1"/>
      <c r="I15" s="1"/>
      <c r="J15" s="1"/>
      <c r="K15" s="1"/>
      <c r="L15" s="1"/>
      <c r="M15" s="1"/>
      <c r="N15" s="1"/>
    </row>
    <row r="16" spans="1:14" ht="15.75" x14ac:dyDescent="0.25">
      <c r="A16" s="3">
        <f t="shared" si="0"/>
        <v>12</v>
      </c>
      <c r="B16" s="1" t="s">
        <v>16</v>
      </c>
      <c r="C16" s="3">
        <v>137</v>
      </c>
      <c r="D16" s="6"/>
      <c r="E16" s="6">
        <f>Tabela1[[#This Row],[Przewidywana ilość badań]]*Tabela1[[#This Row],[Cena jednostkowa netto]]</f>
        <v>0</v>
      </c>
      <c r="F16" s="1"/>
      <c r="G16" s="1"/>
      <c r="H16" s="1"/>
      <c r="I16" s="1"/>
      <c r="J16" s="1"/>
      <c r="K16" s="1"/>
      <c r="L16" s="1"/>
      <c r="M16" s="1"/>
      <c r="N16" s="1"/>
    </row>
    <row r="17" spans="1:14" ht="15.75" x14ac:dyDescent="0.25">
      <c r="A17" s="3">
        <f t="shared" si="0"/>
        <v>13</v>
      </c>
      <c r="B17" s="1" t="s">
        <v>17</v>
      </c>
      <c r="C17" s="3">
        <v>137</v>
      </c>
      <c r="D17" s="6"/>
      <c r="E17" s="6">
        <f>Tabela1[[#This Row],[Przewidywana ilość badań]]*Tabela1[[#This Row],[Cena jednostkowa netto]]</f>
        <v>0</v>
      </c>
      <c r="F17" s="1"/>
      <c r="G17" s="1"/>
      <c r="H17" s="1"/>
      <c r="I17" s="1"/>
      <c r="J17" s="1"/>
      <c r="K17" s="1"/>
      <c r="L17" s="1"/>
      <c r="M17" s="1"/>
      <c r="N17" s="1"/>
    </row>
    <row r="18" spans="1:14" ht="15.75" x14ac:dyDescent="0.25">
      <c r="A18" s="3"/>
      <c r="B18" s="1" t="s">
        <v>24</v>
      </c>
      <c r="C18" s="3"/>
      <c r="D18" s="6">
        <f>SUBTOTAL(109,Tabela1[Cena jednostkowa netto])</f>
        <v>0</v>
      </c>
      <c r="E18" s="6">
        <f>SUBTOTAL(109,Tabela1[Wartośc netto])</f>
        <v>0</v>
      </c>
      <c r="F18" s="1"/>
      <c r="G18" s="1"/>
      <c r="H18" s="1"/>
      <c r="I18" s="1"/>
      <c r="J18" s="1"/>
      <c r="K18" s="1"/>
      <c r="L18" s="1"/>
      <c r="M18" s="1"/>
      <c r="N18" s="1"/>
    </row>
    <row r="19" spans="1:14" ht="15.7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ht="15.7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ht="15.7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ht="15.7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ht="15.75" x14ac:dyDescent="0.25">
      <c r="A23" s="1"/>
      <c r="B23" s="1"/>
      <c r="C23" s="1"/>
      <c r="D23" s="1"/>
      <c r="E23" s="10" t="s">
        <v>18</v>
      </c>
      <c r="F23" s="10"/>
      <c r="G23" s="10"/>
      <c r="H23" s="10"/>
      <c r="I23" s="1"/>
      <c r="J23" s="1"/>
      <c r="K23" s="1"/>
      <c r="L23" s="1"/>
      <c r="M23" s="1"/>
      <c r="N23" s="1"/>
    </row>
    <row r="24" spans="1:14" ht="15.75" x14ac:dyDescent="0.25">
      <c r="A24" s="1"/>
      <c r="B24" s="1"/>
      <c r="C24" s="1"/>
      <c r="D24" s="1"/>
      <c r="E24" s="10"/>
      <c r="F24" s="10"/>
      <c r="G24" s="10"/>
      <c r="H24" s="10"/>
      <c r="I24" s="1"/>
      <c r="J24" s="1"/>
      <c r="K24" s="1"/>
      <c r="L24" s="1"/>
      <c r="M24" s="1"/>
      <c r="N24" s="1"/>
    </row>
    <row r="25" spans="1:14" ht="15.75" x14ac:dyDescent="0.25">
      <c r="A25" s="1"/>
      <c r="B25" s="1"/>
      <c r="C25" s="1"/>
      <c r="D25" s="1"/>
      <c r="E25" s="10"/>
      <c r="F25" s="10"/>
      <c r="G25" s="10"/>
      <c r="H25" s="10"/>
      <c r="I25" s="1"/>
      <c r="J25" s="1"/>
      <c r="K25" s="1"/>
      <c r="L25" s="1"/>
      <c r="M25" s="1"/>
      <c r="N25" s="1"/>
    </row>
    <row r="26" spans="1:14" ht="15.75" x14ac:dyDescent="0.25">
      <c r="A26" s="1"/>
      <c r="B26" s="1"/>
      <c r="C26" s="1"/>
      <c r="D26" s="1"/>
      <c r="E26" s="10"/>
      <c r="F26" s="10"/>
      <c r="G26" s="10"/>
      <c r="H26" s="10"/>
      <c r="I26" s="1"/>
      <c r="J26" s="1"/>
      <c r="K26" s="1"/>
      <c r="L26" s="1"/>
      <c r="M26" s="1"/>
      <c r="N26" s="1"/>
    </row>
    <row r="27" spans="1:14" x14ac:dyDescent="0.25">
      <c r="E27" s="10"/>
      <c r="F27" s="10"/>
      <c r="G27" s="10"/>
      <c r="H27" s="10"/>
    </row>
    <row r="28" spans="1:14" x14ac:dyDescent="0.25">
      <c r="E28" s="10"/>
      <c r="F28" s="10"/>
      <c r="G28" s="10"/>
      <c r="H28" s="10"/>
    </row>
    <row r="29" spans="1:14" x14ac:dyDescent="0.25">
      <c r="E29" s="10"/>
      <c r="F29" s="10"/>
      <c r="G29" s="10"/>
      <c r="H29" s="10"/>
    </row>
  </sheetData>
  <mergeCells count="3">
    <mergeCell ref="E23:H29"/>
    <mergeCell ref="F1:H1"/>
    <mergeCell ref="A2:H2"/>
  </mergeCells>
  <pageMargins left="0.7" right="0.7" top="1.0729166666666667" bottom="0.75" header="0.3" footer="0.3"/>
  <pageSetup paperSize="9" orientation="landscape" r:id="rId1"/>
  <headerFooter>
    <oddHeader>&amp;C&amp;G</oddHead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53DCC-A84D-403B-9003-95BDA1E12ED4}">
  <dimension ref="A1:N27"/>
  <sheetViews>
    <sheetView view="pageLayout" zoomScaleNormal="100" workbookViewId="0">
      <selection activeCell="F1" sqref="F1:H1"/>
    </sheetView>
  </sheetViews>
  <sheetFormatPr defaultRowHeight="15" x14ac:dyDescent="0.25"/>
  <cols>
    <col min="2" max="2" width="24.5703125" customWidth="1"/>
    <col min="3" max="3" width="19.28515625" customWidth="1"/>
    <col min="4" max="4" width="23.7109375" customWidth="1"/>
    <col min="5" max="5" width="19.85546875" customWidth="1"/>
  </cols>
  <sheetData>
    <row r="1" spans="1:14" ht="15.75" x14ac:dyDescent="0.25">
      <c r="A1" s="1"/>
      <c r="B1" s="1"/>
      <c r="C1" s="1"/>
      <c r="D1" s="1"/>
      <c r="E1" s="1"/>
      <c r="F1" s="11" t="s">
        <v>25</v>
      </c>
      <c r="G1" s="11"/>
      <c r="H1" s="11"/>
      <c r="I1" s="1"/>
      <c r="J1" s="1"/>
      <c r="K1" s="1"/>
      <c r="L1" s="1"/>
      <c r="M1" s="1"/>
      <c r="N1" s="1"/>
    </row>
    <row r="2" spans="1:14" ht="15.75" x14ac:dyDescent="0.25">
      <c r="A2" s="12" t="s">
        <v>20</v>
      </c>
      <c r="B2" s="12"/>
      <c r="C2" s="12"/>
      <c r="D2" s="12"/>
      <c r="E2" s="12"/>
      <c r="F2" s="12"/>
      <c r="G2" s="12"/>
      <c r="H2" s="12"/>
      <c r="I2" s="1"/>
      <c r="J2" s="1"/>
      <c r="K2" s="1"/>
      <c r="L2" s="1"/>
      <c r="M2" s="1"/>
      <c r="N2" s="1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31.5" x14ac:dyDescent="0.25">
      <c r="A4" s="4" t="s">
        <v>0</v>
      </c>
      <c r="B4" s="4" t="s">
        <v>1</v>
      </c>
      <c r="C4" s="5" t="s">
        <v>2</v>
      </c>
      <c r="D4" s="5" t="s">
        <v>3</v>
      </c>
      <c r="E4" s="4" t="s">
        <v>4</v>
      </c>
      <c r="F4" s="1"/>
      <c r="G4" s="1"/>
      <c r="H4" s="1"/>
      <c r="I4" s="1"/>
      <c r="J4" s="1"/>
      <c r="K4" s="1"/>
      <c r="L4" s="1"/>
      <c r="M4" s="1"/>
      <c r="N4" s="1"/>
    </row>
    <row r="5" spans="1:14" ht="27" customHeight="1" x14ac:dyDescent="0.25">
      <c r="A5" s="4">
        <f>ROW()-4</f>
        <v>1</v>
      </c>
      <c r="B5" s="8" t="s">
        <v>19</v>
      </c>
      <c r="C5" s="4">
        <v>60</v>
      </c>
      <c r="D5" s="7"/>
      <c r="E5" s="7">
        <f>Tabela13[[#This Row],[Przewidywana ilość badań]]*Tabela13[[#This Row],[Cena jednostkowa netto]]</f>
        <v>0</v>
      </c>
      <c r="F5" s="1"/>
      <c r="G5" s="1"/>
      <c r="H5" s="1"/>
      <c r="I5" s="1"/>
      <c r="J5" s="1"/>
      <c r="K5" s="1"/>
      <c r="L5" s="1"/>
      <c r="M5" s="1"/>
      <c r="N5" s="1"/>
    </row>
    <row r="6" spans="1:14" ht="15.75" x14ac:dyDescent="0.25">
      <c r="A6" s="3"/>
      <c r="B6" s="1" t="s">
        <v>24</v>
      </c>
      <c r="C6" s="3"/>
      <c r="D6" s="6">
        <f>SUBTOTAL(109,Tabela13[Cena jednostkowa netto])</f>
        <v>0</v>
      </c>
      <c r="E6" s="6">
        <f>SUBTOTAL(109,Tabela13[Wartośc netto])</f>
        <v>0</v>
      </c>
      <c r="F6" s="1"/>
      <c r="G6" s="1"/>
      <c r="H6" s="1"/>
      <c r="I6" s="1"/>
      <c r="J6" s="1"/>
      <c r="K6" s="1"/>
      <c r="L6" s="1"/>
      <c r="M6" s="1"/>
      <c r="N6" s="1"/>
    </row>
    <row r="7" spans="1:14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31.5" x14ac:dyDescent="0.25">
      <c r="A9" s="4" t="s">
        <v>0</v>
      </c>
      <c r="B9" s="4" t="s">
        <v>1</v>
      </c>
      <c r="C9" s="5" t="s">
        <v>2</v>
      </c>
      <c r="D9" s="5" t="s">
        <v>3</v>
      </c>
      <c r="E9" s="4" t="s">
        <v>4</v>
      </c>
      <c r="I9" s="1"/>
      <c r="J9" s="1"/>
      <c r="K9" s="1"/>
      <c r="L9" s="1"/>
      <c r="M9" s="1"/>
      <c r="N9" s="1"/>
    </row>
    <row r="10" spans="1:14" ht="31.5" x14ac:dyDescent="0.25">
      <c r="A10" s="4">
        <f>ROW()-9</f>
        <v>1</v>
      </c>
      <c r="B10" s="9" t="s">
        <v>21</v>
      </c>
      <c r="C10" s="4">
        <v>29</v>
      </c>
      <c r="D10" s="7"/>
      <c r="E10" s="7">
        <f>Tabela134[[#This Row],[Przewidywana ilość badań]]*Tabela134[[#This Row],[Cena jednostkowa netto]]</f>
        <v>0</v>
      </c>
      <c r="I10" s="1"/>
      <c r="J10" s="1"/>
      <c r="K10" s="1"/>
      <c r="L10" s="1"/>
      <c r="M10" s="1"/>
      <c r="N10" s="1"/>
    </row>
    <row r="11" spans="1:14" ht="15.75" x14ac:dyDescent="0.25">
      <c r="A11" s="3"/>
      <c r="B11" s="1" t="s">
        <v>24</v>
      </c>
      <c r="C11" s="3"/>
      <c r="D11" s="6">
        <f>SUBTOTAL(109,Tabela134[Cena jednostkowa netto])</f>
        <v>0</v>
      </c>
      <c r="E11" s="6">
        <f>SUBTOTAL(109,Tabela134[Wartośc netto])</f>
        <v>0</v>
      </c>
      <c r="I11" s="1"/>
      <c r="J11" s="1"/>
      <c r="K11" s="1"/>
      <c r="L11" s="1"/>
      <c r="M11" s="1"/>
      <c r="N11" s="1"/>
    </row>
    <row r="12" spans="1:14" ht="15.75" x14ac:dyDescent="0.25">
      <c r="A12" s="1"/>
      <c r="B12" s="1"/>
      <c r="C12" s="1"/>
      <c r="D12" s="1"/>
      <c r="I12" s="1"/>
      <c r="J12" s="1"/>
      <c r="K12" s="1"/>
      <c r="L12" s="1"/>
      <c r="M12" s="1"/>
      <c r="N12" s="1"/>
    </row>
    <row r="21" spans="5:8" x14ac:dyDescent="0.25">
      <c r="E21" s="10" t="s">
        <v>18</v>
      </c>
      <c r="F21" s="10"/>
      <c r="G21" s="10"/>
      <c r="H21" s="10"/>
    </row>
    <row r="22" spans="5:8" x14ac:dyDescent="0.25">
      <c r="E22" s="10"/>
      <c r="F22" s="10"/>
      <c r="G22" s="10"/>
      <c r="H22" s="10"/>
    </row>
    <row r="23" spans="5:8" x14ac:dyDescent="0.25">
      <c r="E23" s="10"/>
      <c r="F23" s="10"/>
      <c r="G23" s="10"/>
      <c r="H23" s="10"/>
    </row>
    <row r="24" spans="5:8" x14ac:dyDescent="0.25">
      <c r="E24" s="10"/>
      <c r="F24" s="10"/>
      <c r="G24" s="10"/>
      <c r="H24" s="10"/>
    </row>
    <row r="25" spans="5:8" x14ac:dyDescent="0.25">
      <c r="E25" s="10"/>
      <c r="F25" s="10"/>
      <c r="G25" s="10"/>
      <c r="H25" s="10"/>
    </row>
    <row r="26" spans="5:8" x14ac:dyDescent="0.25">
      <c r="E26" s="10"/>
      <c r="F26" s="10"/>
      <c r="G26" s="10"/>
      <c r="H26" s="10"/>
    </row>
    <row r="27" spans="5:8" x14ac:dyDescent="0.25">
      <c r="E27" s="10"/>
      <c r="F27" s="10"/>
      <c r="G27" s="10"/>
      <c r="H27" s="10"/>
    </row>
  </sheetData>
  <mergeCells count="3">
    <mergeCell ref="F1:H1"/>
    <mergeCell ref="E21:H27"/>
    <mergeCell ref="A2:H2"/>
  </mergeCells>
  <pageMargins left="0.7" right="0.7" top="1.0729166666666667" bottom="0.75" header="0.3" footer="0.3"/>
  <pageSetup paperSize="9" orientation="landscape" r:id="rId1"/>
  <headerFooter>
    <oddHeader>&amp;C&amp;G</oddHeader>
  </headerFooter>
  <legacyDrawingHF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F2BDE-F242-4D7F-916C-A15759AFFF2C}">
  <dimension ref="A1:N27"/>
  <sheetViews>
    <sheetView tabSelected="1" view="pageLayout" zoomScaleNormal="100" workbookViewId="0">
      <selection activeCell="D23" sqref="D22:D23"/>
    </sheetView>
  </sheetViews>
  <sheetFormatPr defaultRowHeight="15" x14ac:dyDescent="0.25"/>
  <cols>
    <col min="2" max="2" width="24.5703125" customWidth="1"/>
    <col min="3" max="3" width="19.28515625" customWidth="1"/>
    <col min="4" max="4" width="23.7109375" customWidth="1"/>
    <col min="5" max="5" width="19.85546875" customWidth="1"/>
  </cols>
  <sheetData>
    <row r="1" spans="1:14" ht="15.75" x14ac:dyDescent="0.25">
      <c r="A1" s="1"/>
      <c r="B1" s="1"/>
      <c r="C1" s="1"/>
      <c r="D1" s="1"/>
      <c r="E1" s="1"/>
      <c r="F1" s="11" t="s">
        <v>25</v>
      </c>
      <c r="G1" s="11"/>
      <c r="H1" s="11"/>
      <c r="I1" s="1"/>
      <c r="J1" s="1"/>
      <c r="K1" s="1"/>
      <c r="L1" s="1"/>
      <c r="M1" s="1"/>
      <c r="N1" s="1"/>
    </row>
    <row r="2" spans="1:14" ht="15.75" x14ac:dyDescent="0.25">
      <c r="A2" s="12" t="s">
        <v>20</v>
      </c>
      <c r="B2" s="12"/>
      <c r="C2" s="12"/>
      <c r="D2" s="12"/>
      <c r="E2" s="12"/>
      <c r="F2" s="12"/>
      <c r="G2" s="12"/>
      <c r="H2" s="12"/>
      <c r="I2" s="1"/>
      <c r="J2" s="1"/>
      <c r="K2" s="1"/>
      <c r="L2" s="1"/>
      <c r="M2" s="1"/>
      <c r="N2" s="1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31.5" x14ac:dyDescent="0.25">
      <c r="A4" s="4" t="s">
        <v>0</v>
      </c>
      <c r="B4" s="4" t="s">
        <v>1</v>
      </c>
      <c r="C4" s="5" t="s">
        <v>2</v>
      </c>
      <c r="D4" s="5" t="s">
        <v>3</v>
      </c>
      <c r="E4" s="4" t="s">
        <v>4</v>
      </c>
      <c r="F4" s="1"/>
      <c r="G4" s="1"/>
      <c r="H4" s="1"/>
      <c r="I4" s="1"/>
      <c r="J4" s="1"/>
      <c r="K4" s="1"/>
      <c r="L4" s="1"/>
      <c r="M4" s="1"/>
      <c r="N4" s="1"/>
    </row>
    <row r="5" spans="1:14" ht="30" customHeight="1" x14ac:dyDescent="0.25">
      <c r="A5" s="4">
        <f>ROW()-4</f>
        <v>1</v>
      </c>
      <c r="B5" s="8" t="s">
        <v>22</v>
      </c>
      <c r="C5" s="4" cm="1">
        <f t="array" ref="C5">Tabela13[[#This Row],[Przewidywana ilość badań]]+Tabela134[Przewidywana ilość badań]</f>
        <v>89</v>
      </c>
      <c r="D5" s="7"/>
      <c r="E5" s="7">
        <f>Tabela135[[#This Row],[Przewidywana ilość badań]]*Tabela135[[#This Row],[Cena jednostkowa netto]]</f>
        <v>0</v>
      </c>
      <c r="F5" s="1"/>
      <c r="G5" s="1"/>
      <c r="H5" s="1"/>
      <c r="I5" s="1"/>
      <c r="J5" s="1"/>
      <c r="K5" s="1"/>
      <c r="L5" s="1"/>
      <c r="M5" s="1"/>
      <c r="N5" s="1"/>
    </row>
    <row r="6" spans="1:14" ht="15.75" x14ac:dyDescent="0.25">
      <c r="A6" s="3"/>
      <c r="B6" s="1" t="s">
        <v>24</v>
      </c>
      <c r="C6" s="3"/>
      <c r="D6" s="6">
        <f>SUBTOTAL(109,Tabela135[Cena jednostkowa netto])</f>
        <v>0</v>
      </c>
      <c r="E6" s="6">
        <f>SUBTOTAL(109,Tabela135[Wartośc netto])</f>
        <v>0</v>
      </c>
      <c r="F6" s="1"/>
      <c r="G6" s="1"/>
      <c r="H6" s="1"/>
      <c r="I6" s="1"/>
      <c r="J6" s="1"/>
      <c r="K6" s="1"/>
      <c r="L6" s="1"/>
      <c r="M6" s="1"/>
      <c r="N6" s="1"/>
    </row>
    <row r="7" spans="1:14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31.5" x14ac:dyDescent="0.25">
      <c r="A9" s="4" t="s">
        <v>0</v>
      </c>
      <c r="B9" s="4" t="s">
        <v>1</v>
      </c>
      <c r="C9" s="5" t="s">
        <v>2</v>
      </c>
      <c r="D9" s="5" t="s">
        <v>3</v>
      </c>
      <c r="E9" s="4" t="s">
        <v>4</v>
      </c>
      <c r="I9" s="1"/>
      <c r="J9" s="1"/>
      <c r="K9" s="1"/>
      <c r="L9" s="1"/>
      <c r="M9" s="1"/>
      <c r="N9" s="1"/>
    </row>
    <row r="10" spans="1:14" ht="31.5" x14ac:dyDescent="0.25">
      <c r="A10" s="4">
        <f>ROW()-9</f>
        <v>1</v>
      </c>
      <c r="B10" s="2" t="s">
        <v>23</v>
      </c>
      <c r="C10" s="4">
        <f>'Pakiet badań 137 osób'!C5</f>
        <v>137</v>
      </c>
      <c r="D10" s="7"/>
      <c r="E10" s="7">
        <f>Tabela1346[[#This Row],[Przewidywana ilość badań]]*Tabela1346[[#This Row],[Cena jednostkowa netto]]</f>
        <v>0</v>
      </c>
      <c r="I10" s="1"/>
      <c r="J10" s="1"/>
      <c r="K10" s="1"/>
      <c r="L10" s="1"/>
      <c r="M10" s="1"/>
      <c r="N10" s="1"/>
    </row>
    <row r="11" spans="1:14" ht="15.75" x14ac:dyDescent="0.25">
      <c r="A11" s="3"/>
      <c r="B11" s="1" t="s">
        <v>24</v>
      </c>
      <c r="C11" s="3"/>
      <c r="D11" s="6">
        <f>SUBTOTAL(109,Tabela1346[Cena jednostkowa netto])</f>
        <v>0</v>
      </c>
      <c r="E11" s="6">
        <f>SUBTOTAL(109,Tabela1346[Wartośc netto])</f>
        <v>0</v>
      </c>
      <c r="I11" s="1"/>
      <c r="J11" s="1"/>
      <c r="K11" s="1"/>
      <c r="L11" s="1"/>
      <c r="M11" s="1"/>
      <c r="N11" s="1"/>
    </row>
    <row r="12" spans="1:14" ht="15.75" x14ac:dyDescent="0.25">
      <c r="A12" s="1"/>
      <c r="B12" s="1"/>
      <c r="C12" s="1"/>
      <c r="D12" s="1"/>
      <c r="I12" s="1"/>
      <c r="J12" s="1"/>
      <c r="K12" s="1"/>
      <c r="L12" s="1"/>
      <c r="M12" s="1"/>
      <c r="N12" s="1"/>
    </row>
    <row r="21" spans="5:8" x14ac:dyDescent="0.25">
      <c r="E21" s="10" t="s">
        <v>18</v>
      </c>
      <c r="F21" s="10"/>
      <c r="G21" s="10"/>
      <c r="H21" s="10"/>
    </row>
    <row r="22" spans="5:8" x14ac:dyDescent="0.25">
      <c r="E22" s="10"/>
      <c r="F22" s="10"/>
      <c r="G22" s="10"/>
      <c r="H22" s="10"/>
    </row>
    <row r="23" spans="5:8" x14ac:dyDescent="0.25">
      <c r="E23" s="10"/>
      <c r="F23" s="10"/>
      <c r="G23" s="10"/>
      <c r="H23" s="10"/>
    </row>
    <row r="24" spans="5:8" x14ac:dyDescent="0.25">
      <c r="E24" s="10"/>
      <c r="F24" s="10"/>
      <c r="G24" s="10"/>
      <c r="H24" s="10"/>
    </row>
    <row r="25" spans="5:8" x14ac:dyDescent="0.25">
      <c r="E25" s="10"/>
      <c r="F25" s="10"/>
      <c r="G25" s="10"/>
      <c r="H25" s="10"/>
    </row>
    <row r="26" spans="5:8" x14ac:dyDescent="0.25">
      <c r="E26" s="10"/>
      <c r="F26" s="10"/>
      <c r="G26" s="10"/>
      <c r="H26" s="10"/>
    </row>
    <row r="27" spans="5:8" x14ac:dyDescent="0.25">
      <c r="E27" s="10"/>
      <c r="F27" s="10"/>
      <c r="G27" s="10"/>
      <c r="H27" s="10"/>
    </row>
  </sheetData>
  <mergeCells count="3">
    <mergeCell ref="F1:H1"/>
    <mergeCell ref="A2:H2"/>
    <mergeCell ref="E21:H27"/>
  </mergeCells>
  <pageMargins left="0.7" right="0.7" top="1.0729166666666667" bottom="0.75" header="0.3" footer="0.3"/>
  <pageSetup paperSize="9" orientation="landscape" r:id="rId1"/>
  <headerFooter>
    <oddHeader>&amp;C&amp;G</oddHeader>
  </headerFooter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Pakiet badań 137 osób</vt:lpstr>
      <vt:lpstr>Mammografia i prostata</vt:lpstr>
      <vt:lpstr>Konsultacje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Brzezińska</dc:creator>
  <cp:lastModifiedBy>Ewa Redmann</cp:lastModifiedBy>
  <cp:lastPrinted>2025-07-28T08:20:21Z</cp:lastPrinted>
  <dcterms:created xsi:type="dcterms:W3CDTF">2015-06-05T18:19:34Z</dcterms:created>
  <dcterms:modified xsi:type="dcterms:W3CDTF">2025-07-28T08:20:26Z</dcterms:modified>
</cp:coreProperties>
</file>